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Mi unidad\0. CHACO - ITCH\0. Memorias fin de año\Gestion 2020 2023\"/>
    </mc:Choice>
  </mc:AlternateContent>
  <xr:revisionPtr revIDLastSave="0" documentId="13_ncr:1_{57380641-0E8A-436F-AA7B-5A3E434C3DA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EOH Mensual" sheetId="1" r:id="rId1"/>
    <sheet name="EOH Feriados y Vaca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26" i="1"/>
  <c r="F14" i="2"/>
  <c r="E35" i="1"/>
  <c r="E36" i="1"/>
  <c r="E37" i="1"/>
  <c r="E34" i="1"/>
  <c r="D35" i="1"/>
  <c r="D36" i="1"/>
  <c r="D37" i="1"/>
  <c r="D34" i="1"/>
  <c r="C35" i="1"/>
  <c r="C36" i="1"/>
  <c r="C37" i="1"/>
  <c r="C34" i="1"/>
  <c r="B35" i="1"/>
  <c r="B36" i="1"/>
  <c r="B37" i="1"/>
  <c r="B34" i="1"/>
  <c r="AH5" i="1"/>
  <c r="D29" i="1" s="1"/>
  <c r="AH3" i="1"/>
  <c r="D27" i="1" s="1"/>
  <c r="AH4" i="1"/>
  <c r="D28" i="1" s="1"/>
  <c r="AH2" i="1"/>
  <c r="D26" i="1" s="1"/>
  <c r="F16" i="2"/>
  <c r="D16" i="2"/>
  <c r="D19" i="1"/>
  <c r="D18" i="1"/>
  <c r="F15" i="2"/>
  <c r="F11" i="2"/>
  <c r="F10" i="2"/>
  <c r="C16" i="2"/>
  <c r="D15" i="2"/>
  <c r="C15" i="2"/>
  <c r="D14" i="2"/>
  <c r="C14" i="2"/>
  <c r="D13" i="2"/>
  <c r="D12" i="2"/>
  <c r="D11" i="2"/>
  <c r="C11" i="2"/>
  <c r="D10" i="2"/>
  <c r="C10" i="2"/>
  <c r="B10" i="2"/>
  <c r="C21" i="1"/>
  <c r="C20" i="1"/>
  <c r="C19" i="1"/>
  <c r="C18" i="1"/>
  <c r="D17" i="1"/>
  <c r="C17" i="1"/>
  <c r="D16" i="1"/>
  <c r="D15" i="1"/>
  <c r="D14" i="1"/>
  <c r="D13" i="1"/>
  <c r="D12" i="1"/>
  <c r="D11" i="1"/>
  <c r="D10" i="1"/>
  <c r="C16" i="1"/>
  <c r="U3" i="1" l="1"/>
  <c r="C27" i="1" s="1"/>
  <c r="U4" i="1"/>
  <c r="C28" i="1" s="1"/>
  <c r="U5" i="1"/>
  <c r="C29" i="1" s="1"/>
  <c r="U2" i="1"/>
  <c r="C26" i="1" s="1"/>
  <c r="H3" i="1"/>
  <c r="B27" i="1" s="1"/>
  <c r="H4" i="1"/>
  <c r="B28" i="1" s="1"/>
  <c r="H5" i="1"/>
  <c r="B29" i="1" s="1"/>
  <c r="H2" i="1"/>
  <c r="B26" i="1" s="1"/>
</calcChain>
</file>

<file path=xl/sharedStrings.xml><?xml version="1.0" encoding="utf-8"?>
<sst xmlns="http://schemas.openxmlformats.org/spreadsheetml/2006/main" count="78" uniqueCount="62">
  <si>
    <t>Litoral</t>
  </si>
  <si>
    <t>Impenetrable</t>
  </si>
  <si>
    <t>Total CHACO</t>
  </si>
  <si>
    <t>Centro-Sudoeste</t>
  </si>
  <si>
    <t>CARNAVAL 2020</t>
  </si>
  <si>
    <t>CARNAVAL 2021</t>
  </si>
  <si>
    <t>Vacaciones Invierno 2021</t>
  </si>
  <si>
    <t>FDL Agosto 2021</t>
  </si>
  <si>
    <t>FDL Noviembre 2021</t>
  </si>
  <si>
    <t>Verano 2021</t>
  </si>
  <si>
    <t>CARNAVAL 2022</t>
  </si>
  <si>
    <t>Semana Santa 2022</t>
  </si>
  <si>
    <t>FDL Junio 2022</t>
  </si>
  <si>
    <t>Vacaciones Invierno 2022</t>
  </si>
  <si>
    <t>FDL Agosto 2022</t>
  </si>
  <si>
    <t>FDL Octubre 2022</t>
  </si>
  <si>
    <t>FDL Noviembre 2022</t>
  </si>
  <si>
    <t>Verano 2023</t>
  </si>
  <si>
    <t>Verano 2022</t>
  </si>
  <si>
    <t>CARNAVAL 2023</t>
  </si>
  <si>
    <t>FDL Marzo 2023</t>
  </si>
  <si>
    <t>Semana Santa 2023</t>
  </si>
  <si>
    <t>FDL 1 Mayo 2023</t>
  </si>
  <si>
    <t>FDL 25 Mayo 2023</t>
  </si>
  <si>
    <t>FDL Junio 2023</t>
  </si>
  <si>
    <t>Vacaciones Invierno 2023</t>
  </si>
  <si>
    <t>FDL Agosto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</si>
  <si>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</si>
  <si>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</si>
  <si>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</si>
  <si>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</si>
  <si>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</si>
  <si>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</si>
  <si>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</si>
  <si>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</si>
  <si>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</si>
  <si>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</si>
  <si>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</si>
  <si>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</si>
  <si>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v.%.i. 2021 vs 2020</t>
  </si>
  <si>
    <t>v.%.i. 2022 vs 2021</t>
  </si>
  <si>
    <t>v.%.i. 2023 vs 2022</t>
  </si>
  <si>
    <t>Variaciones porcentuales interanuales</t>
  </si>
  <si>
    <t>CARNAVAL</t>
  </si>
  <si>
    <t>Verano</t>
  </si>
  <si>
    <t>Vac. Invierno</t>
  </si>
  <si>
    <t>FDSL Agosto</t>
  </si>
  <si>
    <t>FDSL Noviembre</t>
  </si>
  <si>
    <t>Semana Santa</t>
  </si>
  <si>
    <t>FDSL Junio</t>
  </si>
  <si>
    <t>Variación extremos</t>
  </si>
  <si>
    <t>FDL Octubre 2023</t>
  </si>
  <si>
    <t>FDL Noviembre 2023</t>
  </si>
  <si>
    <t>2023 hasta oct</t>
  </si>
  <si>
    <t>2do sem 2021</t>
  </si>
  <si>
    <t>Ocupación anual</t>
  </si>
  <si>
    <t>Ocupación semestral</t>
  </si>
  <si>
    <t>2do sem 2022</t>
  </si>
  <si>
    <t>2do sem 2023</t>
  </si>
  <si>
    <t>1er sem 2022</t>
  </si>
  <si>
    <t>1er sem 2023</t>
  </si>
  <si>
    <t>v.i. 2023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</si>
</sst>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10" fontId="0" fillId="0" borderId="1" xfId="1" applyNumberFormat="1" applyFont="1" applyBorder="1"/>
    <xf numFmtId="0" fontId="2" fillId="0" borderId="1" xfId="0" applyFont="1" applyBorder="1"/>
    <xf numFmtId="0" fontId="0" fillId="0" borderId="2" xfId="0" applyBorder="1"/>
    <xf numFmtId="10" fontId="0" fillId="0" borderId="2" xfId="1" applyNumberFormat="1" applyFont="1" applyBorder="1"/>
    <xf numFmtId="0" fontId="2" fillId="0" borderId="3" xfId="0" applyFont="1" applyBorder="1"/>
    <xf numFmtId="10" fontId="2" fillId="0" borderId="4" xfId="1" applyNumberFormat="1" applyFont="1" applyBorder="1"/>
    <xf numFmtId="10" fontId="2" fillId="0" borderId="5" xfId="1" applyNumberFormat="1" applyFont="1" applyBorder="1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0" fillId="0" borderId="0" xfId="0" applyNumberFormat="1"/>
    <xf numFmtId="0" fontId="0" fillId="0" borderId="1" xfId="0" applyBorder="1" applyAlignment="1">
      <alignment vertical="center" wrapText="1"/>
    </xf>
    <xf numFmtId="10" fontId="0" fillId="0" borderId="1" xfId="0" applyNumberFormat="1" applyBorder="1" applyAlignment="1">
      <alignment horizontal="right"/>
    </xf>
    <xf numFmtId="10" fontId="0" fillId="0" borderId="1" xfId="0" applyNumberFormat="1" applyBorder="1"/>
    <xf numFmtId="0" fontId="0" fillId="0" borderId="6" xfId="0" applyBorder="1" applyAlignment="1">
      <alignment vertical="center" wrapText="1"/>
    </xf>
    <xf numFmtId="10" fontId="0" fillId="0" borderId="7" xfId="1" applyNumberFormat="1" applyFont="1" applyBorder="1"/>
    <xf numFmtId="10" fontId="0" fillId="0" borderId="8" xfId="1" applyNumberFormat="1" applyFont="1" applyBorder="1"/>
    <xf numFmtId="10" fontId="2" fillId="0" borderId="9" xfId="1" applyNumberFormat="1" applyFont="1" applyBorder="1"/>
    <xf numFmtId="0" fontId="4" fillId="0" borderId="0" xfId="0" applyFont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0" xfId="0" applyAlignment="1">
      <alignment horizontal="center" vertical="center"/>
    </xf>
    <xf numFmtId="10" fontId="0" fillId="0" borderId="11" xfId="0" applyNumberFormat="1" applyBorder="1"/>
    <xf numFmtId="10" fontId="5" fillId="2" borderId="5" xfId="1" applyNumberFormat="1" applyFont="1" applyFill="1" applyBorder="1"/>
    <xf numFmtId="10" fontId="0" fillId="0" borderId="12" xfId="0" applyNumberFormat="1" applyBorder="1"/>
    <xf numFmtId="10" fontId="0" fillId="0" borderId="14" xfId="0" applyNumberFormat="1" applyBorder="1"/>
    <xf numFmtId="10" fontId="0" fillId="0" borderId="16" xfId="0" applyNumberFormat="1" applyBorder="1"/>
    <xf numFmtId="10" fontId="0" fillId="0" borderId="17" xfId="0" applyNumberFormat="1" applyBorder="1"/>
    <xf numFmtId="10" fontId="2" fillId="0" borderId="4" xfId="0" applyNumberFormat="1" applyFont="1" applyBorder="1"/>
    <xf numFmtId="10" fontId="2" fillId="0" borderId="5" xfId="0" applyNumberFormat="1" applyFont="1" applyBorder="1"/>
    <xf numFmtId="0" fontId="2" fillId="0" borderId="18" xfId="0" applyFont="1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0" xfId="0" applyFont="1"/>
    <xf numFmtId="0" fontId="2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0" fontId="6" fillId="0" borderId="12" xfId="0" applyNumberFormat="1" applyFont="1" applyBorder="1"/>
    <xf numFmtId="10" fontId="6" fillId="0" borderId="14" xfId="0" applyNumberFormat="1" applyFont="1" applyBorder="1"/>
    <xf numFmtId="10" fontId="6" fillId="0" borderId="17" xfId="0" applyNumberFormat="1" applyFont="1" applyBorder="1"/>
    <xf numFmtId="10" fontId="7" fillId="0" borderId="5" xfId="0" applyNumberFormat="1" applyFont="1" applyBorder="1"/>
    <xf numFmtId="0" fontId="2" fillId="0" borderId="0" xfId="0" applyFont="1" applyBorder="1"/>
    <xf numFmtId="10" fontId="2" fillId="0" borderId="0" xfId="0" applyNumberFormat="1" applyFont="1" applyBorder="1"/>
    <xf numFmtId="0" fontId="2" fillId="0" borderId="10" xfId="0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0" fontId="0" fillId="2" borderId="14" xfId="1" applyNumberFormat="1" applyFont="1" applyFill="1" applyBorder="1"/>
    <xf numFmtId="0" fontId="0" fillId="0" borderId="19" xfId="0" applyBorder="1"/>
    <xf numFmtId="10" fontId="0" fillId="2" borderId="20" xfId="1" applyNumberFormat="1" applyFont="1" applyFill="1" applyBorder="1"/>
    <xf numFmtId="10" fontId="2" fillId="2" borderId="5" xfId="1" applyNumberFormat="1" applyFont="1" applyFill="1" applyBorder="1"/>
    <xf numFmtId="17" fontId="2" fillId="0" borderId="10" xfId="0" applyNumberFormat="1" applyFont="1" applyBorder="1" applyAlignment="1">
      <alignment horizontal="center" vertical="center"/>
    </xf>
    <xf numFmtId="10" fontId="0" fillId="0" borderId="13" xfId="1" applyNumberFormat="1" applyFont="1" applyBorder="1"/>
    <xf numFmtId="10" fontId="0" fillId="0" borderId="19" xfId="1" applyNumberFormat="1" applyFont="1" applyBorder="1"/>
    <xf numFmtId="10" fontId="2" fillId="0" borderId="3" xfId="1" applyNumberFormat="1" applyFont="1" applyBorder="1"/>
    <xf numFmtId="0" fontId="5" fillId="2" borderId="12" xfId="0" applyFont="1" applyFill="1" applyBorder="1" applyAlignment="1">
      <alignment horizontal="center" vertical="center"/>
    </xf>
    <xf numFmtId="10" fontId="4" fillId="2" borderId="14" xfId="1" applyNumberFormat="1" applyFont="1" applyFill="1" applyBorder="1"/>
    <xf numFmtId="10" fontId="4" fillId="2" borderId="20" xfId="1" applyNumberFormat="1" applyFont="1" applyFill="1" applyBorder="1"/>
    <xf numFmtId="0" fontId="8" fillId="0" borderId="0" xfId="0" applyFont="1"/>
    <xf numFmtId="10" fontId="8" fillId="0" borderId="0" xfId="0" applyNumberFormat="1" applyFont="1"/>
    <xf numFmtId="10" fontId="9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opLeftCell="A6" workbookViewId="0">
      <pane xSplit="1" topLeftCell="B1" activePane="topRight" state="frozen"/>
      <selection pane="topRight" activeCell="P9" sqref="P9"/>
    </sheetView>
  </sheetViews>
  <sheetFormatPr baseColWidth="10" defaultColWidth="8.7265625" defaultRowHeight="14.5" x14ac:dyDescent="0.35"/>
  <cols>
    <col min="1" max="1" width="14.7265625" bestFit="1" customWidth="1"/>
    <col min="2" max="2" width="7.08984375" customWidth="1"/>
    <col min="3" max="3" width="7.1796875" customWidth="1"/>
    <col min="4" max="4" width="7.26953125" customWidth="1"/>
    <col min="5" max="5" width="6.7265625" bestFit="1" customWidth="1"/>
    <col min="6" max="6" width="7.1796875" customWidth="1"/>
    <col min="7" max="10" width="6.7265625" bestFit="1" customWidth="1"/>
    <col min="11" max="11" width="6.81640625" bestFit="1" customWidth="1"/>
    <col min="12" max="12" width="6.7265625" bestFit="1" customWidth="1"/>
    <col min="13" max="13" width="7" bestFit="1" customWidth="1"/>
    <col min="14" max="20" width="6.7265625" bestFit="1" customWidth="1"/>
    <col min="21" max="21" width="6.7265625" customWidth="1"/>
    <col min="22" max="23" width="6.7265625" bestFit="1" customWidth="1"/>
    <col min="24" max="24" width="6.81640625" bestFit="1" customWidth="1"/>
    <col min="25" max="25" width="6.7265625" bestFit="1" customWidth="1"/>
    <col min="26" max="26" width="7" bestFit="1" customWidth="1"/>
    <col min="27" max="31" width="6.7265625" bestFit="1" customWidth="1"/>
    <col min="32" max="33" width="6.36328125" bestFit="1" customWidth="1"/>
    <col min="34" max="34" width="14" style="22" customWidth="1"/>
  </cols>
  <sheetData>
    <row r="1" spans="1:34" s="2" customFormat="1" x14ac:dyDescent="0.35">
      <c r="A1" s="49"/>
      <c r="B1" s="50">
        <v>44378</v>
      </c>
      <c r="C1" s="50">
        <v>44409</v>
      </c>
      <c r="D1" s="50">
        <v>44440</v>
      </c>
      <c r="E1" s="50">
        <v>44470</v>
      </c>
      <c r="F1" s="50">
        <v>44501</v>
      </c>
      <c r="G1" s="50">
        <v>44531</v>
      </c>
      <c r="H1" s="51">
        <v>2021</v>
      </c>
      <c r="I1" s="56">
        <v>44562</v>
      </c>
      <c r="J1" s="50">
        <v>44593</v>
      </c>
      <c r="K1" s="50">
        <v>44621</v>
      </c>
      <c r="L1" s="50">
        <v>44652</v>
      </c>
      <c r="M1" s="50">
        <v>44682</v>
      </c>
      <c r="N1" s="50">
        <v>44713</v>
      </c>
      <c r="O1" s="50">
        <v>44743</v>
      </c>
      <c r="P1" s="50">
        <v>44774</v>
      </c>
      <c r="Q1" s="50">
        <v>44805</v>
      </c>
      <c r="R1" s="50">
        <v>44835</v>
      </c>
      <c r="S1" s="50">
        <v>44866</v>
      </c>
      <c r="T1" s="50">
        <v>44896</v>
      </c>
      <c r="U1" s="51">
        <v>2022</v>
      </c>
      <c r="V1" s="56">
        <v>44927</v>
      </c>
      <c r="W1" s="50">
        <v>44958</v>
      </c>
      <c r="X1" s="50">
        <v>44986</v>
      </c>
      <c r="Y1" s="50">
        <v>45017</v>
      </c>
      <c r="Z1" s="50">
        <v>45047</v>
      </c>
      <c r="AA1" s="50">
        <v>45078</v>
      </c>
      <c r="AB1" s="50">
        <v>45108</v>
      </c>
      <c r="AC1" s="50">
        <v>45139</v>
      </c>
      <c r="AD1" s="50">
        <v>45170</v>
      </c>
      <c r="AE1" s="50">
        <v>45200</v>
      </c>
      <c r="AF1" s="50">
        <v>45231</v>
      </c>
      <c r="AG1" s="50">
        <v>45261</v>
      </c>
      <c r="AH1" s="60" t="s">
        <v>53</v>
      </c>
    </row>
    <row r="2" spans="1:34" x14ac:dyDescent="0.35">
      <c r="A2" s="24" t="s">
        <v>0</v>
      </c>
      <c r="B2" s="4">
        <v>0.41739999999999999</v>
      </c>
      <c r="C2" s="4">
        <v>0.35589999999999999</v>
      </c>
      <c r="D2" s="4">
        <v>0.59209999999999996</v>
      </c>
      <c r="E2" s="4">
        <v>0.67510000000000003</v>
      </c>
      <c r="F2" s="4">
        <v>0.59530000000000005</v>
      </c>
      <c r="G2" s="4">
        <v>0.43480000000000002</v>
      </c>
      <c r="H2" s="52">
        <f>(B2+C2+D2+E2+F2+G2)/6</f>
        <v>0.51176666666666659</v>
      </c>
      <c r="I2" s="57">
        <v>0.54359999999999997</v>
      </c>
      <c r="J2" s="4">
        <v>0.56169999999999998</v>
      </c>
      <c r="K2" s="4">
        <v>0.433</v>
      </c>
      <c r="L2" s="4">
        <v>0.58950000000000002</v>
      </c>
      <c r="M2" s="4">
        <v>0.58009999999999995</v>
      </c>
      <c r="N2" s="4">
        <v>0.55159999999999998</v>
      </c>
      <c r="O2" s="4">
        <v>0.75319999999999998</v>
      </c>
      <c r="P2" s="4">
        <v>0.63439999999999996</v>
      </c>
      <c r="Q2" s="4">
        <v>0.6391</v>
      </c>
      <c r="R2" s="4">
        <v>0.65739999999999998</v>
      </c>
      <c r="S2" s="4">
        <v>0.6744</v>
      </c>
      <c r="T2" s="4">
        <v>0.4607</v>
      </c>
      <c r="U2" s="52">
        <f>(I2+J2+K2+L2+M2+N2+O2+P2+Q2+R2+S2+T2)/12</f>
        <v>0.5898916666666667</v>
      </c>
      <c r="V2" s="57">
        <v>0.60299999999999998</v>
      </c>
      <c r="W2" s="4">
        <v>0.65639999999999998</v>
      </c>
      <c r="X2" s="4">
        <v>0.63560000000000005</v>
      </c>
      <c r="Y2" s="4">
        <v>0.55720000000000003</v>
      </c>
      <c r="Z2" s="4">
        <v>0.56089999999999995</v>
      </c>
      <c r="AA2" s="4">
        <v>0.62119999999999997</v>
      </c>
      <c r="AB2" s="4">
        <v>0.6512</v>
      </c>
      <c r="AC2" s="4">
        <v>0.56630000000000003</v>
      </c>
      <c r="AD2" s="4">
        <v>0.62380000000000002</v>
      </c>
      <c r="AE2" s="4">
        <v>0.52769999999999995</v>
      </c>
      <c r="AF2" s="4"/>
      <c r="AG2" s="19"/>
      <c r="AH2" s="61">
        <f>(V2+W2+X2+Y2+Z2+AA2+AB2+AC2+AD2+AE2)/10</f>
        <v>0.60033000000000003</v>
      </c>
    </row>
    <row r="3" spans="1:34" x14ac:dyDescent="0.35">
      <c r="A3" s="24" t="s">
        <v>1</v>
      </c>
      <c r="B3" s="4">
        <v>0.625</v>
      </c>
      <c r="C3" s="4">
        <v>0.375</v>
      </c>
      <c r="D3" s="4">
        <v>0.48320000000000002</v>
      </c>
      <c r="E3" s="4">
        <v>0.875</v>
      </c>
      <c r="F3" s="4">
        <v>0.63329999999999997</v>
      </c>
      <c r="G3" s="4">
        <v>0.52500000000000002</v>
      </c>
      <c r="H3" s="52">
        <f t="shared" ref="H3:H5" si="0">(B3+C3+D3+E3+F3+G3)/6</f>
        <v>0.5860833333333334</v>
      </c>
      <c r="I3" s="57">
        <v>0.32500000000000001</v>
      </c>
      <c r="J3" s="4">
        <v>0.52500000000000002</v>
      </c>
      <c r="K3" s="4">
        <v>0.52500000000000002</v>
      </c>
      <c r="L3" s="4">
        <v>0.625</v>
      </c>
      <c r="M3" s="4">
        <v>0.57499999999999996</v>
      </c>
      <c r="N3" s="4">
        <v>0.67500000000000004</v>
      </c>
      <c r="O3" s="4">
        <v>0.82499999999999996</v>
      </c>
      <c r="P3" s="4">
        <v>0.6</v>
      </c>
      <c r="Q3" s="4">
        <v>0.75</v>
      </c>
      <c r="R3" s="4">
        <v>0.65</v>
      </c>
      <c r="S3" s="4">
        <v>0.69389999999999996</v>
      </c>
      <c r="T3" s="4">
        <v>0.625</v>
      </c>
      <c r="U3" s="52">
        <f t="shared" ref="U3:U5" si="1">(I3+J3+K3+L3+M3+N3+O3+P3+Q3+R3+S3+T3)/12</f>
        <v>0.61615833333333336</v>
      </c>
      <c r="V3" s="57">
        <v>0.55000000000000004</v>
      </c>
      <c r="W3" s="4">
        <v>0.6</v>
      </c>
      <c r="X3" s="4">
        <v>0.625</v>
      </c>
      <c r="Y3" s="4">
        <v>0.6</v>
      </c>
      <c r="Z3" s="4">
        <v>0.45</v>
      </c>
      <c r="AA3" s="4">
        <v>0.75</v>
      </c>
      <c r="AB3" s="4">
        <v>0.52500000000000002</v>
      </c>
      <c r="AC3" s="4">
        <v>0.75</v>
      </c>
      <c r="AD3" s="4">
        <v>0.75</v>
      </c>
      <c r="AE3" s="4">
        <v>0.55000000000000004</v>
      </c>
      <c r="AF3" s="4"/>
      <c r="AG3" s="19"/>
      <c r="AH3" s="61">
        <f>(V3+W3+X3+Y3+Z3+AA3+AB3+AC3+AD3+AE3)/10</f>
        <v>0.61499999999999999</v>
      </c>
    </row>
    <row r="4" spans="1:34" ht="15" thickBot="1" x14ac:dyDescent="0.4">
      <c r="A4" s="53" t="s">
        <v>3</v>
      </c>
      <c r="B4" s="7">
        <v>0.27339999999999998</v>
      </c>
      <c r="C4" s="7">
        <v>0.42159999999999997</v>
      </c>
      <c r="D4" s="7">
        <v>0.4647</v>
      </c>
      <c r="E4" s="7">
        <v>0.55169999999999997</v>
      </c>
      <c r="F4" s="7">
        <v>0.53520000000000001</v>
      </c>
      <c r="G4" s="7">
        <v>0.4123</v>
      </c>
      <c r="H4" s="54">
        <f t="shared" si="0"/>
        <v>0.44314999999999999</v>
      </c>
      <c r="I4" s="58">
        <v>0.41760000000000003</v>
      </c>
      <c r="J4" s="7">
        <v>0.48130000000000001</v>
      </c>
      <c r="K4" s="7">
        <v>0.49149999999999999</v>
      </c>
      <c r="L4" s="7">
        <v>0.58189999999999997</v>
      </c>
      <c r="M4" s="7">
        <v>0.53090000000000004</v>
      </c>
      <c r="N4" s="7">
        <v>0.52429999999999999</v>
      </c>
      <c r="O4" s="7">
        <v>0.69299999999999995</v>
      </c>
      <c r="P4" s="7">
        <v>0.46560000000000001</v>
      </c>
      <c r="Q4" s="7">
        <v>0.5181</v>
      </c>
      <c r="R4" s="7">
        <v>0.55230000000000001</v>
      </c>
      <c r="S4" s="7">
        <v>0.52400000000000002</v>
      </c>
      <c r="T4" s="7">
        <v>0.4819</v>
      </c>
      <c r="U4" s="54">
        <f t="shared" si="1"/>
        <v>0.52186666666666659</v>
      </c>
      <c r="V4" s="58">
        <v>0.58950000000000002</v>
      </c>
      <c r="W4" s="7">
        <v>0.52290000000000003</v>
      </c>
      <c r="X4" s="7">
        <v>0.51190000000000002</v>
      </c>
      <c r="Y4" s="7">
        <v>0.5454</v>
      </c>
      <c r="Z4" s="7">
        <v>0.47570000000000001</v>
      </c>
      <c r="AA4" s="7">
        <v>0.46879999999999999</v>
      </c>
      <c r="AB4" s="7">
        <v>0.60140000000000005</v>
      </c>
      <c r="AC4" s="7">
        <v>0.58520000000000005</v>
      </c>
      <c r="AD4" s="7">
        <v>0.56230000000000002</v>
      </c>
      <c r="AE4" s="7">
        <v>0.50919999999999999</v>
      </c>
      <c r="AF4" s="7"/>
      <c r="AG4" s="20"/>
      <c r="AH4" s="62">
        <f>(V4+W4+X4+Y4+Z4+AA4+AB4+AC4+AD4+AE4)/10</f>
        <v>0.5372300000000001</v>
      </c>
    </row>
    <row r="5" spans="1:34" s="1" customFormat="1" ht="15" thickBot="1" x14ac:dyDescent="0.4">
      <c r="A5" s="8" t="s">
        <v>2</v>
      </c>
      <c r="B5" s="9">
        <v>0.38969999999999999</v>
      </c>
      <c r="C5" s="9">
        <v>0.39190000000000003</v>
      </c>
      <c r="D5" s="9">
        <v>0.51019999999999999</v>
      </c>
      <c r="E5" s="9">
        <v>0.64670000000000005</v>
      </c>
      <c r="F5" s="9">
        <v>0.57340000000000002</v>
      </c>
      <c r="G5" s="9">
        <v>0.43640000000000001</v>
      </c>
      <c r="H5" s="55">
        <f t="shared" si="0"/>
        <v>0.49138333333333334</v>
      </c>
      <c r="I5" s="59">
        <v>0.44940000000000002</v>
      </c>
      <c r="J5" s="9">
        <v>0.51619999999999999</v>
      </c>
      <c r="K5" s="9">
        <v>0.47539999999999999</v>
      </c>
      <c r="L5" s="9">
        <v>0.59079999999999999</v>
      </c>
      <c r="M5" s="9">
        <v>0.55479999999999996</v>
      </c>
      <c r="N5" s="9">
        <v>0.55559999999999998</v>
      </c>
      <c r="O5" s="9">
        <v>0.73329999999999995</v>
      </c>
      <c r="P5" s="9">
        <v>0.54510000000000003</v>
      </c>
      <c r="Q5" s="9">
        <v>0.59440000000000004</v>
      </c>
      <c r="R5" s="9">
        <v>0.6038</v>
      </c>
      <c r="S5" s="9">
        <v>0.60199999999999998</v>
      </c>
      <c r="T5" s="9">
        <v>0.49480000000000002</v>
      </c>
      <c r="U5" s="55">
        <f t="shared" si="1"/>
        <v>0.55963333333333332</v>
      </c>
      <c r="V5" s="59">
        <v>0.5887</v>
      </c>
      <c r="W5" s="9">
        <v>0.58189999999999997</v>
      </c>
      <c r="X5" s="9">
        <v>0.57220000000000004</v>
      </c>
      <c r="Y5" s="9">
        <v>0.55740000000000001</v>
      </c>
      <c r="Z5" s="9">
        <v>0.50249999999999995</v>
      </c>
      <c r="AA5" s="9">
        <v>0.56340000000000001</v>
      </c>
      <c r="AB5" s="9">
        <v>0.60829999999999995</v>
      </c>
      <c r="AC5" s="9">
        <v>0.60199999999999998</v>
      </c>
      <c r="AD5" s="9">
        <v>0.61109999999999998</v>
      </c>
      <c r="AE5" s="9">
        <v>0.52159999999999995</v>
      </c>
      <c r="AF5" s="9"/>
      <c r="AG5" s="21"/>
      <c r="AH5" s="28">
        <f>(V5+W5+X5+Y5+Z5+AA5+AB5+AC5+AD5+AE5)/10</f>
        <v>0.57091000000000003</v>
      </c>
    </row>
    <row r="8" spans="1:34" x14ac:dyDescent="0.35">
      <c r="A8" s="5" t="s">
        <v>42</v>
      </c>
      <c r="B8" s="3"/>
      <c r="C8" s="3"/>
      <c r="D8" s="3"/>
    </row>
    <row r="9" spans="1:34" ht="43.5" x14ac:dyDescent="0.35">
      <c r="A9" s="3"/>
      <c r="B9" s="15" t="s">
        <v>39</v>
      </c>
      <c r="C9" s="15" t="s">
        <v>40</v>
      </c>
      <c r="D9" s="15" t="s">
        <v>41</v>
      </c>
    </row>
    <row r="10" spans="1:34" x14ac:dyDescent="0.35">
      <c r="A10" s="3" t="s">
        <v>27</v>
      </c>
      <c r="B10" s="3"/>
      <c r="C10" s="3"/>
      <c r="D10" s="16">
        <f>(V5-I5)/I5</f>
        <v>0.30996884735202485</v>
      </c>
    </row>
    <row r="11" spans="1:34" x14ac:dyDescent="0.35">
      <c r="A11" s="3" t="s">
        <v>28</v>
      </c>
      <c r="B11" s="3"/>
      <c r="C11" s="3"/>
      <c r="D11" s="16">
        <f>(W5-J5)/J5</f>
        <v>0.12727624951569155</v>
      </c>
    </row>
    <row r="12" spans="1:34" x14ac:dyDescent="0.35">
      <c r="A12" s="3" t="s">
        <v>29</v>
      </c>
      <c r="B12" s="3"/>
      <c r="C12" s="3"/>
      <c r="D12" s="16">
        <f>(X5-K5)/K5</f>
        <v>0.20361800588977713</v>
      </c>
    </row>
    <row r="13" spans="1:34" x14ac:dyDescent="0.35">
      <c r="A13" s="3" t="s">
        <v>30</v>
      </c>
      <c r="B13" s="3"/>
      <c r="C13" s="3"/>
      <c r="D13" s="16">
        <f>(Y5-L5)/L5</f>
        <v>-5.6533513879485423E-2</v>
      </c>
    </row>
    <row r="14" spans="1:34" x14ac:dyDescent="0.35">
      <c r="A14" s="3" t="s">
        <v>31</v>
      </c>
      <c r="B14" s="3"/>
      <c r="C14" s="3"/>
      <c r="D14" s="16">
        <f>(Z5-M5)/M5</f>
        <v>-9.4268204758471558E-2</v>
      </c>
    </row>
    <row r="15" spans="1:34" x14ac:dyDescent="0.35">
      <c r="A15" s="3" t="s">
        <v>32</v>
      </c>
      <c r="B15" s="3"/>
      <c r="C15" s="3"/>
      <c r="D15" s="16">
        <f>(AA5-N5)/N5</f>
        <v>1.4038876889848865E-2</v>
      </c>
    </row>
    <row r="16" spans="1:34" x14ac:dyDescent="0.35">
      <c r="A16" s="3" t="s">
        <v>33</v>
      </c>
      <c r="B16" s="3"/>
      <c r="C16" s="17">
        <f>(O5-B5)/B5</f>
        <v>0.88170387477546819</v>
      </c>
      <c r="D16" s="16">
        <f>(AB5-O5)/O5</f>
        <v>-0.17046229374062458</v>
      </c>
    </row>
    <row r="17" spans="1:6" x14ac:dyDescent="0.35">
      <c r="A17" s="3" t="s">
        <v>34</v>
      </c>
      <c r="B17" s="3"/>
      <c r="C17" s="17">
        <f>(P5-C5)/C5</f>
        <v>0.39091605001275836</v>
      </c>
      <c r="D17" s="17">
        <f>(AC5-P5)/P5</f>
        <v>0.10438451660245816</v>
      </c>
    </row>
    <row r="18" spans="1:6" x14ac:dyDescent="0.35">
      <c r="A18" s="3" t="s">
        <v>35</v>
      </c>
      <c r="B18" s="3"/>
      <c r="C18" s="17">
        <f>(Q5-D5)/D5</f>
        <v>0.16503332026656223</v>
      </c>
      <c r="D18" s="17">
        <f>(AD5-Q5)/Q5</f>
        <v>2.809555854643327E-2</v>
      </c>
    </row>
    <row r="19" spans="1:6" x14ac:dyDescent="0.35">
      <c r="A19" s="3" t="s">
        <v>36</v>
      </c>
      <c r="B19" s="3"/>
      <c r="C19" s="17">
        <f>(R5-E5)/E5</f>
        <v>-6.6336786763568953E-2</v>
      </c>
      <c r="D19" s="17">
        <f>(AE5-R5)/R5</f>
        <v>-0.13613779397151382</v>
      </c>
    </row>
    <row r="20" spans="1:6" x14ac:dyDescent="0.35">
      <c r="A20" s="3" t="s">
        <v>37</v>
      </c>
      <c r="B20" s="3"/>
      <c r="C20" s="17">
        <f>(S5-F5)/F5</f>
        <v>4.9877921171956677E-2</v>
      </c>
      <c r="D20" s="3"/>
    </row>
    <row r="21" spans="1:6" x14ac:dyDescent="0.35">
      <c r="A21" s="3" t="s">
        <v>38</v>
      </c>
      <c r="B21" s="3"/>
      <c r="C21" s="17">
        <f>(T5-G5)/G5</f>
        <v>0.13382218148487626</v>
      </c>
      <c r="D21" s="3"/>
    </row>
    <row r="23" spans="1:6" ht="15" thickBot="1" x14ac:dyDescent="0.4"/>
    <row r="24" spans="1:6" ht="15" thickBot="1" x14ac:dyDescent="0.4">
      <c r="A24" s="35" t="s">
        <v>55</v>
      </c>
      <c r="B24" s="26"/>
      <c r="C24" s="26"/>
      <c r="D24" s="26"/>
    </row>
    <row r="25" spans="1:6" ht="15" thickBot="1" x14ac:dyDescent="0.4">
      <c r="A25" s="36"/>
      <c r="B25" s="37">
        <v>2021</v>
      </c>
      <c r="C25" s="37">
        <v>2022</v>
      </c>
      <c r="D25" s="38">
        <v>2023</v>
      </c>
      <c r="F25" s="63" t="s">
        <v>61</v>
      </c>
    </row>
    <row r="26" spans="1:6" x14ac:dyDescent="0.35">
      <c r="A26" s="23" t="s">
        <v>0</v>
      </c>
      <c r="B26" s="27">
        <f>H2</f>
        <v>0.51176666666666659</v>
      </c>
      <c r="C26" s="27">
        <f>U2</f>
        <v>0.5898916666666667</v>
      </c>
      <c r="D26" s="29">
        <f>AH2</f>
        <v>0.60033000000000003</v>
      </c>
      <c r="F26" s="64">
        <f>(D26-B26)/B26</f>
        <v>0.17305412622940164</v>
      </c>
    </row>
    <row r="27" spans="1:6" x14ac:dyDescent="0.35">
      <c r="A27" s="24" t="s">
        <v>1</v>
      </c>
      <c r="B27" s="17">
        <f t="shared" ref="B27:B29" si="2">H3</f>
        <v>0.5860833333333334</v>
      </c>
      <c r="C27" s="17">
        <f t="shared" ref="C27:C29" si="3">U3</f>
        <v>0.61615833333333336</v>
      </c>
      <c r="D27" s="30">
        <f t="shared" ref="D27:D29" si="4">AH3</f>
        <v>0.61499999999999999</v>
      </c>
      <c r="F27" s="64">
        <f t="shared" ref="F27:F29" si="5">(D27-B27)/B27</f>
        <v>4.9338831224228503E-2</v>
      </c>
    </row>
    <row r="28" spans="1:6" ht="15" thickBot="1" x14ac:dyDescent="0.4">
      <c r="A28" s="25" t="s">
        <v>3</v>
      </c>
      <c r="B28" s="31">
        <f t="shared" si="2"/>
        <v>0.44314999999999999</v>
      </c>
      <c r="C28" s="31">
        <f t="shared" si="3"/>
        <v>0.52186666666666659</v>
      </c>
      <c r="D28" s="32">
        <f t="shared" si="4"/>
        <v>0.5372300000000001</v>
      </c>
      <c r="F28" s="64">
        <f t="shared" si="5"/>
        <v>0.21229831885366154</v>
      </c>
    </row>
    <row r="29" spans="1:6" ht="15" thickBot="1" x14ac:dyDescent="0.4">
      <c r="A29" s="8" t="s">
        <v>2</v>
      </c>
      <c r="B29" s="33">
        <f t="shared" si="2"/>
        <v>0.49138333333333334</v>
      </c>
      <c r="C29" s="33">
        <f t="shared" si="3"/>
        <v>0.55963333333333332</v>
      </c>
      <c r="D29" s="34">
        <f t="shared" si="4"/>
        <v>0.57091000000000003</v>
      </c>
      <c r="F29" s="65">
        <f t="shared" si="5"/>
        <v>0.16184241766441682</v>
      </c>
    </row>
    <row r="30" spans="1:6" x14ac:dyDescent="0.35">
      <c r="A30" s="47"/>
      <c r="B30" s="48"/>
      <c r="C30" s="48"/>
      <c r="D30" s="48"/>
    </row>
    <row r="31" spans="1:6" ht="15" thickBot="1" x14ac:dyDescent="0.4"/>
    <row r="32" spans="1:6" ht="29.5" thickBot="1" x14ac:dyDescent="0.4">
      <c r="A32" s="40" t="s">
        <v>56</v>
      </c>
    </row>
    <row r="33" spans="1:34" ht="44" thickBot="1" x14ac:dyDescent="0.4">
      <c r="A33" s="36"/>
      <c r="B33" s="41" t="s">
        <v>54</v>
      </c>
      <c r="C33" s="41" t="s">
        <v>59</v>
      </c>
      <c r="D33" s="41" t="s">
        <v>57</v>
      </c>
      <c r="E33" s="41" t="s">
        <v>60</v>
      </c>
      <c r="F33" s="42" t="s">
        <v>58</v>
      </c>
    </row>
    <row r="34" spans="1:34" x14ac:dyDescent="0.35">
      <c r="A34" s="23" t="s">
        <v>0</v>
      </c>
      <c r="B34" s="27">
        <f>(B2+C2+D2+E2+F2+G2)/6</f>
        <v>0.51176666666666659</v>
      </c>
      <c r="C34" s="27">
        <f>(I2+J2+K2+L2+M2+N2)/6</f>
        <v>0.54325000000000001</v>
      </c>
      <c r="D34" s="27">
        <f>(O2+P2+Q2+R2+S2+T2)/6</f>
        <v>0.63653333333333328</v>
      </c>
      <c r="E34" s="27">
        <f>(V2+W2+X2+Y2+Z2+AA2)/6</f>
        <v>0.60571666666666657</v>
      </c>
      <c r="F34" s="43"/>
    </row>
    <row r="35" spans="1:34" x14ac:dyDescent="0.35">
      <c r="A35" s="24" t="s">
        <v>1</v>
      </c>
      <c r="B35" s="17">
        <f t="shared" ref="B35:B37" si="6">(B3+C3+D3+E3+F3+G3)/6</f>
        <v>0.5860833333333334</v>
      </c>
      <c r="C35" s="17">
        <f t="shared" ref="C35:C37" si="7">(I3+J3+K3+L3+M3+N3)/6</f>
        <v>0.54166666666666663</v>
      </c>
      <c r="D35" s="17">
        <f t="shared" ref="D35:D37" si="8">(O3+P3+Q3+R3+S3+T3)/6</f>
        <v>0.69064999999999988</v>
      </c>
      <c r="E35" s="17">
        <f t="shared" ref="E35:E37" si="9">(V3+W3+X3+Y3+Z3+AA3)/6</f>
        <v>0.59583333333333333</v>
      </c>
      <c r="F35" s="44"/>
    </row>
    <row r="36" spans="1:34" ht="15" thickBot="1" x14ac:dyDescent="0.4">
      <c r="A36" s="25" t="s">
        <v>3</v>
      </c>
      <c r="B36" s="31">
        <f t="shared" si="6"/>
        <v>0.44314999999999999</v>
      </c>
      <c r="C36" s="31">
        <f t="shared" si="7"/>
        <v>0.50458333333333327</v>
      </c>
      <c r="D36" s="31">
        <f t="shared" si="8"/>
        <v>0.53915000000000002</v>
      </c>
      <c r="E36" s="31">
        <f t="shared" si="9"/>
        <v>0.51903333333333335</v>
      </c>
      <c r="F36" s="45"/>
    </row>
    <row r="37" spans="1:34" s="1" customFormat="1" ht="15" thickBot="1" x14ac:dyDescent="0.4">
      <c r="A37" s="8" t="s">
        <v>2</v>
      </c>
      <c r="B37" s="33">
        <f t="shared" si="6"/>
        <v>0.49138333333333334</v>
      </c>
      <c r="C37" s="33">
        <f t="shared" si="7"/>
        <v>0.52369999999999994</v>
      </c>
      <c r="D37" s="33">
        <f t="shared" si="8"/>
        <v>0.59556666666666669</v>
      </c>
      <c r="E37" s="33">
        <f t="shared" si="9"/>
        <v>0.56101666666666661</v>
      </c>
      <c r="F37" s="46"/>
      <c r="AH37" s="39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0F147-CE02-4C92-A912-76E2FBEF82EE}">
  <dimension ref="A1:Z16"/>
  <sheetViews>
    <sheetView tabSelected="1" workbookViewId="0">
      <pane xSplit="1" topLeftCell="I1" activePane="topRight" state="frozen"/>
      <selection pane="topRight" activeCell="Y5" sqref="Y5"/>
    </sheetView>
  </sheetViews>
  <sheetFormatPr baseColWidth="10" defaultColWidth="8.7265625" defaultRowHeight="14.5" x14ac:dyDescent="0.35"/>
  <cols>
    <col min="1" max="1" width="14.7265625" bestFit="1" customWidth="1"/>
    <col min="2" max="2" width="9.81640625" bestFit="1" customWidth="1"/>
    <col min="3" max="3" width="9.6328125" customWidth="1"/>
    <col min="4" max="4" width="10.08984375" customWidth="1"/>
    <col min="5" max="5" width="10.08984375" bestFit="1" customWidth="1"/>
    <col min="6" max="6" width="8.90625" customWidth="1"/>
    <col min="7" max="7" width="10.36328125" customWidth="1"/>
    <col min="8" max="8" width="9.81640625" bestFit="1" customWidth="1"/>
    <col min="9" max="9" width="6.90625" bestFit="1" customWidth="1"/>
    <col min="10" max="10" width="7.453125" bestFit="1" customWidth="1"/>
    <col min="11" max="11" width="6.81640625" bestFit="1" customWidth="1"/>
    <col min="12" max="12" width="10.08984375" customWidth="1"/>
    <col min="13" max="13" width="6.81640625" bestFit="1" customWidth="1"/>
    <col min="14" max="14" width="8.08984375" customWidth="1"/>
    <col min="15" max="15" width="10.36328125" customWidth="1"/>
    <col min="16" max="16" width="6.90625" bestFit="1" customWidth="1"/>
    <col min="17" max="17" width="9.90625" customWidth="1"/>
    <col min="18" max="18" width="6.7265625" bestFit="1" customWidth="1"/>
    <col min="19" max="19" width="7.90625" customWidth="1"/>
    <col min="20" max="22" width="6.7265625" bestFit="1" customWidth="1"/>
    <col min="23" max="23" width="9.90625" customWidth="1"/>
    <col min="24" max="24" width="6.7265625" bestFit="1" customWidth="1"/>
    <col min="26" max="26" width="10.26953125" customWidth="1"/>
  </cols>
  <sheetData>
    <row r="1" spans="1:26" s="13" customFormat="1" ht="43.5" x14ac:dyDescent="0.35">
      <c r="A1" s="11"/>
      <c r="B1" s="12" t="s">
        <v>4</v>
      </c>
      <c r="C1" s="12" t="s">
        <v>5</v>
      </c>
      <c r="D1" s="12" t="s">
        <v>9</v>
      </c>
      <c r="E1" s="12" t="s">
        <v>6</v>
      </c>
      <c r="F1" s="12" t="s">
        <v>7</v>
      </c>
      <c r="G1" s="12" t="s">
        <v>8</v>
      </c>
      <c r="H1" s="12" t="s">
        <v>10</v>
      </c>
      <c r="I1" s="12" t="s">
        <v>18</v>
      </c>
      <c r="J1" s="12" t="s">
        <v>11</v>
      </c>
      <c r="K1" s="12" t="s">
        <v>12</v>
      </c>
      <c r="L1" s="12" t="s">
        <v>13</v>
      </c>
      <c r="M1" s="12" t="s">
        <v>14</v>
      </c>
      <c r="N1" s="12" t="s">
        <v>15</v>
      </c>
      <c r="O1" s="12" t="s">
        <v>16</v>
      </c>
      <c r="P1" s="12" t="s">
        <v>17</v>
      </c>
      <c r="Q1" s="12" t="s">
        <v>19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51</v>
      </c>
      <c r="Z1" s="12" t="s">
        <v>52</v>
      </c>
    </row>
    <row r="2" spans="1:26" x14ac:dyDescent="0.35">
      <c r="A2" s="3" t="s">
        <v>0</v>
      </c>
      <c r="B2" s="4">
        <v>0.77</v>
      </c>
      <c r="C2" s="4">
        <v>0.48330000000000001</v>
      </c>
      <c r="D2" s="4">
        <v>0.40799999999999997</v>
      </c>
      <c r="E2" s="4">
        <v>0.45029999999999998</v>
      </c>
      <c r="F2" s="4">
        <v>0.46279999999999999</v>
      </c>
      <c r="G2" s="4">
        <v>0.86</v>
      </c>
      <c r="H2" s="4">
        <v>0.78949999999999998</v>
      </c>
      <c r="I2" s="4">
        <v>0.55269999999999997</v>
      </c>
      <c r="J2" s="4">
        <v>0.7742</v>
      </c>
      <c r="K2" s="4">
        <v>0.71730000000000005</v>
      </c>
      <c r="L2" s="4">
        <v>0.83309999999999995</v>
      </c>
      <c r="M2" s="4">
        <v>0.73209999999999997</v>
      </c>
      <c r="N2" s="4">
        <v>0.76690000000000003</v>
      </c>
      <c r="O2" s="4">
        <v>0.71009999999999995</v>
      </c>
      <c r="P2" s="4">
        <v>0.62970000000000004</v>
      </c>
      <c r="Q2" s="4">
        <v>0.77090000000000003</v>
      </c>
      <c r="R2" s="4">
        <v>0.80489999999999995</v>
      </c>
      <c r="S2" s="4">
        <v>0.57899999999999996</v>
      </c>
      <c r="T2" s="4">
        <v>0.42170000000000002</v>
      </c>
      <c r="U2" s="4">
        <v>0.66959999999999997</v>
      </c>
      <c r="V2" s="4">
        <v>0.53600000000000003</v>
      </c>
      <c r="W2" s="4">
        <v>0.76</v>
      </c>
      <c r="X2" s="4">
        <v>0.77510000000000001</v>
      </c>
      <c r="Y2" s="4">
        <v>0.60260000000000002</v>
      </c>
      <c r="Z2" s="4"/>
    </row>
    <row r="3" spans="1:26" x14ac:dyDescent="0.35">
      <c r="A3" s="3" t="s">
        <v>1</v>
      </c>
      <c r="B3" s="4">
        <v>0.36599999999999999</v>
      </c>
      <c r="C3" s="4">
        <v>0.40899999999999997</v>
      </c>
      <c r="D3" s="4">
        <v>0.23300000000000001</v>
      </c>
      <c r="E3" s="4">
        <v>0.67500000000000004</v>
      </c>
      <c r="F3" s="4">
        <v>0.42499999999999999</v>
      </c>
      <c r="G3" s="4">
        <v>0.5</v>
      </c>
      <c r="H3" s="4">
        <v>0.70960000000000001</v>
      </c>
      <c r="I3" s="4">
        <v>0.42499999999999999</v>
      </c>
      <c r="J3" s="4">
        <v>0.8</v>
      </c>
      <c r="K3" s="4">
        <v>0.9</v>
      </c>
      <c r="L3" s="4">
        <v>0.875</v>
      </c>
      <c r="M3" s="4">
        <v>0.4909</v>
      </c>
      <c r="N3" s="4">
        <v>0.4</v>
      </c>
      <c r="O3" s="4">
        <v>0.6</v>
      </c>
      <c r="P3" s="4">
        <v>0.57499999999999996</v>
      </c>
      <c r="Q3" s="4">
        <v>0.57499999999999996</v>
      </c>
      <c r="R3" s="4">
        <v>0.35</v>
      </c>
      <c r="S3" s="4">
        <v>0.75</v>
      </c>
      <c r="T3" s="4">
        <v>0.32500000000000001</v>
      </c>
      <c r="U3" s="4">
        <v>0.52500000000000002</v>
      </c>
      <c r="V3" s="4">
        <v>0.85</v>
      </c>
      <c r="W3" s="4">
        <v>0.52500000000000002</v>
      </c>
      <c r="X3" s="4">
        <v>0.52500000000000002</v>
      </c>
      <c r="Y3" s="4">
        <v>0.85</v>
      </c>
      <c r="Z3" s="4"/>
    </row>
    <row r="4" spans="1:26" ht="15" thickBot="1" x14ac:dyDescent="0.4">
      <c r="A4" s="6" t="s">
        <v>3</v>
      </c>
      <c r="B4" s="7">
        <v>0.372</v>
      </c>
      <c r="C4" s="7">
        <v>0.46250000000000002</v>
      </c>
      <c r="D4" s="7">
        <v>0.29299999999999998</v>
      </c>
      <c r="E4" s="7">
        <v>0.31169999999999998</v>
      </c>
      <c r="F4" s="7">
        <v>0.4667</v>
      </c>
      <c r="G4" s="7">
        <v>0.5625</v>
      </c>
      <c r="H4" s="7">
        <v>0.70509999999999995</v>
      </c>
      <c r="I4" s="7">
        <v>0.44950000000000001</v>
      </c>
      <c r="J4" s="7">
        <v>0.61880000000000002</v>
      </c>
      <c r="K4" s="7">
        <v>0.56789999999999996</v>
      </c>
      <c r="L4" s="7">
        <v>0.7571</v>
      </c>
      <c r="M4" s="7">
        <v>0.503</v>
      </c>
      <c r="N4" s="7">
        <v>0.60299999999999998</v>
      </c>
      <c r="O4" s="7">
        <v>0.55179999999999996</v>
      </c>
      <c r="P4" s="7">
        <v>0.55620000000000003</v>
      </c>
      <c r="Q4" s="7">
        <v>0.69610000000000005</v>
      </c>
      <c r="R4" s="7">
        <v>0.40739999999999998</v>
      </c>
      <c r="S4" s="7">
        <v>0.47520000000000001</v>
      </c>
      <c r="T4" s="7">
        <v>0.4128</v>
      </c>
      <c r="U4" s="7">
        <v>0.44419999999999998</v>
      </c>
      <c r="V4" s="7">
        <v>0.33139999999999997</v>
      </c>
      <c r="W4" s="7">
        <v>0.6371</v>
      </c>
      <c r="X4" s="7">
        <v>0.50739999999999996</v>
      </c>
      <c r="Y4" s="7">
        <v>0.67049999999999998</v>
      </c>
      <c r="Z4" s="7"/>
    </row>
    <row r="5" spans="1:26" s="1" customFormat="1" ht="15" thickBot="1" x14ac:dyDescent="0.4">
      <c r="A5" s="8" t="s">
        <v>2</v>
      </c>
      <c r="B5" s="9">
        <v>0.622</v>
      </c>
      <c r="C5" s="9">
        <v>0.4637</v>
      </c>
      <c r="D5" s="9">
        <v>0.33200000000000002</v>
      </c>
      <c r="E5" s="9">
        <v>0.42809999999999998</v>
      </c>
      <c r="F5" s="9">
        <v>0.45839999999999997</v>
      </c>
      <c r="G5" s="9">
        <v>0.6673</v>
      </c>
      <c r="H5" s="9">
        <v>0.7359</v>
      </c>
      <c r="I5" s="9">
        <v>0.48280000000000001</v>
      </c>
      <c r="J5" s="9">
        <v>0.70020000000000004</v>
      </c>
      <c r="K5" s="9">
        <v>0.66869999999999996</v>
      </c>
      <c r="L5" s="9">
        <v>0.80110000000000003</v>
      </c>
      <c r="M5" s="9">
        <v>0.58309999999999995</v>
      </c>
      <c r="N5" s="9">
        <v>0.63249999999999995</v>
      </c>
      <c r="O5" s="9">
        <v>0.61519999999999997</v>
      </c>
      <c r="P5" s="9">
        <v>0.58520000000000005</v>
      </c>
      <c r="Q5" s="9">
        <v>0.70550000000000002</v>
      </c>
      <c r="R5" s="9">
        <v>0.54120000000000001</v>
      </c>
      <c r="S5" s="9">
        <v>0.55149999999999999</v>
      </c>
      <c r="T5" s="9">
        <v>0.40350000000000003</v>
      </c>
      <c r="U5" s="9">
        <v>0.5363</v>
      </c>
      <c r="V5" s="9">
        <v>0.47860000000000003</v>
      </c>
      <c r="W5" s="9">
        <v>0.66500000000000004</v>
      </c>
      <c r="X5" s="10">
        <v>0.60550000000000004</v>
      </c>
      <c r="Y5" s="10">
        <v>0.67190000000000005</v>
      </c>
      <c r="Z5" s="10"/>
    </row>
    <row r="8" spans="1:26" x14ac:dyDescent="0.35">
      <c r="A8" s="5" t="s">
        <v>42</v>
      </c>
      <c r="B8" s="3"/>
      <c r="C8" s="3"/>
      <c r="D8" s="3"/>
    </row>
    <row r="9" spans="1:26" ht="43.5" x14ac:dyDescent="0.35">
      <c r="A9" s="3"/>
      <c r="B9" s="15" t="s">
        <v>39</v>
      </c>
      <c r="C9" s="15" t="s">
        <v>40</v>
      </c>
      <c r="D9" s="15" t="s">
        <v>41</v>
      </c>
      <c r="F9" s="18" t="s">
        <v>50</v>
      </c>
    </row>
    <row r="10" spans="1:26" x14ac:dyDescent="0.35">
      <c r="A10" s="3" t="s">
        <v>43</v>
      </c>
      <c r="B10" s="17">
        <f>(C5-B5)/B5</f>
        <v>-0.25450160771704178</v>
      </c>
      <c r="C10" s="17">
        <f>(H5-C5)/C5</f>
        <v>0.58701746819064049</v>
      </c>
      <c r="D10" s="16">
        <f>(Q5-H5)/H5</f>
        <v>-4.130996059247178E-2</v>
      </c>
      <c r="F10" s="14">
        <f>(Q5-B5)/B5</f>
        <v>0.13424437299035372</v>
      </c>
    </row>
    <row r="11" spans="1:26" x14ac:dyDescent="0.35">
      <c r="A11" s="3" t="s">
        <v>44</v>
      </c>
      <c r="B11" s="3"/>
      <c r="C11" s="17">
        <f>(I5-D5)/D5</f>
        <v>0.45421686746987944</v>
      </c>
      <c r="D11" s="16">
        <f>(P5-I5)/I5</f>
        <v>0.21209610604805312</v>
      </c>
      <c r="F11" s="14">
        <f>(P5-D5)/D5</f>
        <v>0.76265060240963867</v>
      </c>
    </row>
    <row r="12" spans="1:26" x14ac:dyDescent="0.35">
      <c r="A12" s="3" t="s">
        <v>48</v>
      </c>
      <c r="B12" s="3"/>
      <c r="C12" s="3"/>
      <c r="D12" s="16">
        <f>(S5-J5)/J5</f>
        <v>-0.21236789488717517</v>
      </c>
    </row>
    <row r="13" spans="1:26" x14ac:dyDescent="0.35">
      <c r="A13" s="3" t="s">
        <v>49</v>
      </c>
      <c r="B13" s="3"/>
      <c r="C13" s="3"/>
      <c r="D13" s="16">
        <f>(V5-K5)/K5</f>
        <v>-0.28428293704202173</v>
      </c>
    </row>
    <row r="14" spans="1:26" x14ac:dyDescent="0.35">
      <c r="A14" s="3" t="s">
        <v>45</v>
      </c>
      <c r="B14" s="3"/>
      <c r="C14" s="17">
        <f>(L5-E5)/E5</f>
        <v>0.87129175426302286</v>
      </c>
      <c r="D14" s="16">
        <f>(W5-L5)/L5</f>
        <v>-0.16989139932592684</v>
      </c>
      <c r="F14" s="14">
        <f>(W5-E5)/E5</f>
        <v>0.55337537958420946</v>
      </c>
    </row>
    <row r="15" spans="1:26" x14ac:dyDescent="0.35">
      <c r="A15" s="3" t="s">
        <v>46</v>
      </c>
      <c r="B15" s="3"/>
      <c r="C15" s="17">
        <f>(M5-F5)/F5</f>
        <v>0.27203315881326351</v>
      </c>
      <c r="D15" s="16">
        <f>(X5-M5)/M5</f>
        <v>3.8415366146458733E-2</v>
      </c>
      <c r="F15" s="14">
        <f>(X5-F5)/F5</f>
        <v>0.32089877835951153</v>
      </c>
    </row>
    <row r="16" spans="1:26" x14ac:dyDescent="0.35">
      <c r="A16" s="3" t="s">
        <v>47</v>
      </c>
      <c r="B16" s="3"/>
      <c r="C16" s="17">
        <f>(O5-G5)/G5</f>
        <v>-7.8075827963434791E-2</v>
      </c>
      <c r="D16" s="16">
        <f>(Y5-N5)/N5</f>
        <v>6.2292490118577237E-2</v>
      </c>
      <c r="F16" s="14">
        <f>(Y5-G5)/G5</f>
        <v>6.8934512213397999E-3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EOH Mensual</vt:lpstr>
      <vt:lpstr>EOH Feriados y Vacac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FALCON JUAN PABLO</cp:lastModifiedBy>
  <dcterms:created xsi:type="dcterms:W3CDTF">2015-06-05T18:19:34Z</dcterms:created>
  <dcterms:modified xsi:type="dcterms:W3CDTF">2023-11-21T04:15:30Z</dcterms:modified>
</cp:coreProperties>
</file>